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DOCUMENTOS ALBERTO AÑO 4\FINANCIAL MARKETS\EXERCISES\"/>
    </mc:Choice>
  </mc:AlternateContent>
  <xr:revisionPtr revIDLastSave="0" documentId="8_{A28EDCDB-0828-432D-A446-C65714A4A69A}" xr6:coauthVersionLast="45" xr6:coauthVersionMax="45" xr10:uidLastSave="{00000000-0000-0000-0000-000000000000}"/>
  <bookViews>
    <workbookView xWindow="-120" yWindow="-120" windowWidth="20730" windowHeight="11160" activeTab="1" xr2:uid="{3B38EC79-51D1-43C7-8F65-AB686B502062}"/>
  </bookViews>
  <sheets>
    <sheet name="Ex. 1" sheetId="1" r:id="rId1"/>
    <sheet name="Ex.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" l="1"/>
  <c r="H31" i="2"/>
  <c r="E31" i="2"/>
  <c r="G28" i="2"/>
  <c r="B20" i="1"/>
  <c r="A16" i="1"/>
  <c r="A16" i="2"/>
  <c r="A13" i="2"/>
  <c r="C27" i="1"/>
</calcChain>
</file>

<file path=xl/sharedStrings.xml><?xml version="1.0" encoding="utf-8"?>
<sst xmlns="http://schemas.openxmlformats.org/spreadsheetml/2006/main" count="71" uniqueCount="58">
  <si>
    <t>Assets</t>
  </si>
  <si>
    <t>Stock 1</t>
  </si>
  <si>
    <t>Stock 2</t>
  </si>
  <si>
    <t>Stock 3</t>
  </si>
  <si>
    <t>Stock 4</t>
  </si>
  <si>
    <t>rf</t>
  </si>
  <si>
    <t>Expected Return</t>
  </si>
  <si>
    <t>Standard Deviation</t>
  </si>
  <si>
    <r>
      <t>p</t>
    </r>
    <r>
      <rPr>
        <b/>
        <sz val="11"/>
        <color theme="1"/>
        <rFont val="Calibri"/>
        <family val="2"/>
        <scheme val="minor"/>
      </rPr>
      <t xml:space="preserve"> Stock 1</t>
    </r>
  </si>
  <si>
    <r>
      <t>p</t>
    </r>
    <r>
      <rPr>
        <b/>
        <sz val="11"/>
        <color theme="1"/>
        <rFont val="Calibri"/>
        <family val="2"/>
        <scheme val="minor"/>
      </rPr>
      <t xml:space="preserve"> Stock 2</t>
    </r>
  </si>
  <si>
    <r>
      <t>p</t>
    </r>
    <r>
      <rPr>
        <b/>
        <sz val="11"/>
        <color theme="1"/>
        <rFont val="Calibri"/>
        <family val="2"/>
        <scheme val="minor"/>
      </rPr>
      <t xml:space="preserve"> Stock 3</t>
    </r>
  </si>
  <si>
    <r>
      <t>p</t>
    </r>
    <r>
      <rPr>
        <b/>
        <sz val="11"/>
        <color theme="1"/>
        <rFont val="Calibri"/>
        <family val="2"/>
        <scheme val="minor"/>
      </rPr>
      <t xml:space="preserve"> Stock 4</t>
    </r>
  </si>
  <si>
    <t xml:space="preserve">Formula of the frontier of risky assets </t>
  </si>
  <si>
    <t>E(Rp) = 0,1174 + [0,7024*σ^2 - 0,01620]^(1/2)</t>
  </si>
  <si>
    <t xml:space="preserve">Expected rate of return </t>
  </si>
  <si>
    <t>Standard deviation</t>
  </si>
  <si>
    <t>Characteristics of the Optimal Riksy Portfolio (P*)</t>
  </si>
  <si>
    <t>Characteristics of Lucrècia Estiracabells</t>
  </si>
  <si>
    <t xml:space="preserve">Risk </t>
  </si>
  <si>
    <t>Investing in stock 3</t>
  </si>
  <si>
    <t>Does the stock 3 by itself is in the Efficient Frontier Line?</t>
  </si>
  <si>
    <t>The return is bigger than stock 3. That means that stock 3 is not in the fronteir. Is under the fronteir. Not a good investment</t>
  </si>
  <si>
    <t xml:space="preserve">When lending and borrowing is 5% are allowed in the model </t>
  </si>
  <si>
    <t>Return of the P</t>
  </si>
  <si>
    <t>This will be the return we will be getting when combining the optimal risky portfolio</t>
  </si>
  <si>
    <t>What would be the perfect combination to have an efficient alternative to stock 3</t>
  </si>
  <si>
    <t>52,44% = x*35,76% + (1-x)*0,05</t>
  </si>
  <si>
    <t>Perfect combination formula</t>
  </si>
  <si>
    <t>Amount of risky assets</t>
  </si>
  <si>
    <t>Amount of non risky assets</t>
  </si>
  <si>
    <t>The return that we are getting is higher than the one offered by stock 3, and this would be the combination to getting it</t>
  </si>
  <si>
    <t>AS</t>
  </si>
  <si>
    <t>OC</t>
  </si>
  <si>
    <t>AS correlation</t>
  </si>
  <si>
    <t>OC correlation</t>
  </si>
  <si>
    <t>Formula of frontier of risk</t>
  </si>
  <si>
    <t xml:space="preserve">a) Is it efficient to invest 100% of the budget in stocks of Olis Carismàtics) And in Andròmides Siderals? Justify your answer. </t>
  </si>
  <si>
    <t>Olis Carismàtics</t>
  </si>
  <si>
    <t>E(Rp) = 0,321429 + 0,714286 (-0,0075 + 0,21*σ^2)^(1/2)</t>
  </si>
  <si>
    <t>E(Rp) = 0,321429 - 0,714286 (-0,0075 + 0,21*σ^2)^(1/2)</t>
  </si>
  <si>
    <t>Andròmides Siderals</t>
  </si>
  <si>
    <t>It is efficient</t>
  </si>
  <si>
    <t>It is not efficient</t>
  </si>
  <si>
    <t>We donnot use this one because is in the second quadran</t>
  </si>
  <si>
    <t>We can make it efficient with</t>
  </si>
  <si>
    <t>Rp = x*Ras + (1-x)Roc</t>
  </si>
  <si>
    <t>Amount invested in AS</t>
  </si>
  <si>
    <t>Amount invested in OC</t>
  </si>
  <si>
    <t>0,3428 = x*0,3 + (1-x)*0,375</t>
  </si>
  <si>
    <t>Expected Rate of Return and Deviation</t>
  </si>
  <si>
    <t>Expected Rate of Return with risk free asset</t>
  </si>
  <si>
    <t>Formula when OC risk</t>
  </si>
  <si>
    <t>Formula when AS risk</t>
  </si>
  <si>
    <t>Combination</t>
  </si>
  <si>
    <t>Formula used</t>
  </si>
  <si>
    <t>41,11% = x*0,336957 + (1-x)*7,5%</t>
  </si>
  <si>
    <t>37,5% = x*0,336957 + (1-x)*7,5%</t>
  </si>
  <si>
    <t>Formula when OC expected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</si>
</sst>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9" fontId="0" fillId="0" borderId="0" xfId="0" applyNumberFormat="1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2" fillId="2" borderId="0" xfId="0" applyFont="1" applyFill="1"/>
    <xf numFmtId="9" fontId="0" fillId="2" borderId="0" xfId="0" applyNumberFormat="1" applyFill="1"/>
    <xf numFmtId="0" fontId="0" fillId="0" borderId="0" xfId="0" applyFont="1"/>
    <xf numFmtId="0" fontId="2" fillId="3" borderId="0" xfId="0" applyFont="1" applyFill="1"/>
    <xf numFmtId="0" fontId="0" fillId="3" borderId="0" xfId="0" applyFill="1"/>
    <xf numFmtId="0" fontId="0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4" fillId="4" borderId="0" xfId="0" applyFont="1" applyFill="1"/>
    <xf numFmtId="0" fontId="2" fillId="4" borderId="0" xfId="0" applyFont="1" applyFill="1" applyAlignment="1">
      <alignment horizontal="left"/>
    </xf>
    <xf numFmtId="0" fontId="0" fillId="4" borderId="0" xfId="0" applyFill="1"/>
    <xf numFmtId="0" fontId="2" fillId="4" borderId="0" xfId="0" applyFont="1" applyFill="1"/>
    <xf numFmtId="0" fontId="2" fillId="5" borderId="0" xfId="0" applyFont="1" applyFill="1"/>
    <xf numFmtId="0" fontId="4" fillId="5" borderId="0" xfId="0" applyFont="1" applyFill="1"/>
    <xf numFmtId="0" fontId="0" fillId="6" borderId="0" xfId="0" applyFill="1" applyAlignment="1">
      <alignment horizontal="left" wrapText="1"/>
    </xf>
    <xf numFmtId="0" fontId="0" fillId="6" borderId="0" xfId="0" applyFill="1"/>
    <xf numFmtId="0" fontId="0" fillId="0" borderId="0" xfId="0" applyAlignment="1">
      <alignment horizontal="left"/>
    </xf>
    <xf numFmtId="10" fontId="0" fillId="6" borderId="0" xfId="0" applyNumberFormat="1" applyFill="1"/>
    <xf numFmtId="0" fontId="0" fillId="6" borderId="0" xfId="0" applyFill="1" applyAlignment="1">
      <alignment horizontal="left"/>
    </xf>
    <xf numFmtId="10" fontId="2" fillId="6" borderId="0" xfId="0" applyNumberFormat="1" applyFont="1" applyFill="1"/>
    <xf numFmtId="10" fontId="2" fillId="6" borderId="0" xfId="0" applyNumberFormat="1" applyFont="1" applyFill="1" applyAlignment="1">
      <alignment horizontal="left"/>
    </xf>
    <xf numFmtId="10" fontId="2" fillId="6" borderId="0" xfId="1" applyNumberFormat="1" applyFont="1" applyFill="1"/>
    <xf numFmtId="0" fontId="2" fillId="0" borderId="0" xfId="0" applyFont="1" applyFill="1"/>
    <xf numFmtId="0" fontId="0" fillId="0" borderId="0" xfId="0" applyFont="1" applyFill="1"/>
    <xf numFmtId="10" fontId="0" fillId="6" borderId="0" xfId="1" applyNumberFormat="1" applyFont="1" applyFill="1"/>
    <xf numFmtId="0" fontId="2" fillId="6" borderId="0" xfId="0" applyFont="1" applyFill="1"/>
    <xf numFmtId="173" fontId="0" fillId="6" borderId="0" xfId="1" applyNumberFormat="1" applyFont="1" applyFill="1"/>
    <xf numFmtId="9" fontId="0" fillId="6" borderId="0" xfId="1" applyNumberFormat="1" applyFont="1" applyFill="1"/>
    <xf numFmtId="10" fontId="2" fillId="6" borderId="0" xfId="1" applyNumberFormat="1" applyFont="1" applyFill="1" applyAlignment="1">
      <alignment horizontal="left"/>
    </xf>
    <xf numFmtId="10" fontId="0" fillId="3" borderId="0" xfId="0" applyNumberFormat="1" applyFill="1"/>
    <xf numFmtId="0" fontId="0" fillId="0" borderId="0" xfId="0" applyFill="1"/>
    <xf numFmtId="10" fontId="0" fillId="0" borderId="0" xfId="0" applyNumberForma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57162-9240-4E1D-BC73-FBD42083C876}">
  <dimension ref="A1:K27"/>
  <sheetViews>
    <sheetView topLeftCell="A10" workbookViewId="0">
      <selection activeCell="A24" sqref="A24"/>
    </sheetView>
  </sheetViews>
  <sheetFormatPr baseColWidth="10" defaultRowHeight="15" x14ac:dyDescent="0.25"/>
  <cols>
    <col min="1" max="1" width="20.7109375" customWidth="1"/>
    <col min="2" max="2" width="15.5703125" bestFit="1" customWidth="1"/>
    <col min="3" max="3" width="18" customWidth="1"/>
    <col min="9" max="9" width="22.140625" bestFit="1" customWidth="1"/>
  </cols>
  <sheetData>
    <row r="1" spans="1:11" x14ac:dyDescent="0.25">
      <c r="A1" s="18" t="s">
        <v>0</v>
      </c>
      <c r="B1" s="18" t="s">
        <v>6</v>
      </c>
      <c r="C1" s="18" t="s">
        <v>7</v>
      </c>
      <c r="D1" s="19" t="s">
        <v>8</v>
      </c>
      <c r="E1" s="19" t="s">
        <v>9</v>
      </c>
      <c r="F1" s="19" t="s">
        <v>10</v>
      </c>
      <c r="G1" s="19" t="s">
        <v>11</v>
      </c>
      <c r="I1" s="14" t="s">
        <v>16</v>
      </c>
      <c r="J1" s="15"/>
      <c r="K1" s="16"/>
    </row>
    <row r="2" spans="1:11" x14ac:dyDescent="0.25">
      <c r="A2" s="18" t="s">
        <v>1</v>
      </c>
      <c r="B2" s="1">
        <v>0.18</v>
      </c>
      <c r="C2" s="1">
        <v>0.2</v>
      </c>
      <c r="D2">
        <v>1</v>
      </c>
      <c r="E2" s="2">
        <v>0.5</v>
      </c>
      <c r="F2" s="2">
        <v>0.7</v>
      </c>
      <c r="G2">
        <v>0.01</v>
      </c>
      <c r="I2" s="15" t="s">
        <v>14</v>
      </c>
      <c r="K2" s="17" t="s">
        <v>1</v>
      </c>
    </row>
    <row r="3" spans="1:11" x14ac:dyDescent="0.25">
      <c r="A3" s="18" t="s">
        <v>2</v>
      </c>
      <c r="B3" s="1">
        <v>0.3</v>
      </c>
      <c r="C3" s="1">
        <v>0.3</v>
      </c>
      <c r="D3" s="2">
        <v>0.5</v>
      </c>
      <c r="E3">
        <v>1</v>
      </c>
      <c r="F3">
        <v>1</v>
      </c>
      <c r="G3">
        <v>0.01</v>
      </c>
      <c r="I3" s="12">
        <v>0.35759999999999997</v>
      </c>
      <c r="K3" s="12">
        <v>6.1199999999999997E-2</v>
      </c>
    </row>
    <row r="4" spans="1:11" x14ac:dyDescent="0.25">
      <c r="A4" s="18" t="s">
        <v>3</v>
      </c>
      <c r="B4" s="1">
        <v>0.5</v>
      </c>
      <c r="C4" s="1">
        <v>0.5</v>
      </c>
      <c r="D4" s="2">
        <v>0.7</v>
      </c>
      <c r="E4" s="2">
        <v>0.7</v>
      </c>
      <c r="F4">
        <v>1</v>
      </c>
      <c r="G4">
        <v>0.05</v>
      </c>
      <c r="I4" s="17" t="s">
        <v>15</v>
      </c>
      <c r="K4" s="17" t="s">
        <v>2</v>
      </c>
    </row>
    <row r="5" spans="1:11" x14ac:dyDescent="0.25">
      <c r="A5" s="18" t="s">
        <v>4</v>
      </c>
      <c r="B5" s="1">
        <v>0.1</v>
      </c>
      <c r="C5" s="1">
        <v>0.4</v>
      </c>
      <c r="D5">
        <v>0.01</v>
      </c>
      <c r="E5">
        <v>0.01</v>
      </c>
      <c r="F5">
        <v>0.05</v>
      </c>
      <c r="G5">
        <v>1</v>
      </c>
      <c r="I5" s="12">
        <v>0.32419999999999999</v>
      </c>
      <c r="K5" s="12">
        <v>0.45850000000000002</v>
      </c>
    </row>
    <row r="6" spans="1:11" x14ac:dyDescent="0.25">
      <c r="A6" s="5" t="s">
        <v>5</v>
      </c>
      <c r="B6" s="6">
        <v>0.05</v>
      </c>
      <c r="K6" s="17" t="s">
        <v>3</v>
      </c>
    </row>
    <row r="7" spans="1:11" x14ac:dyDescent="0.25">
      <c r="K7" s="12">
        <v>0.40239999999999998</v>
      </c>
    </row>
    <row r="8" spans="1:11" x14ac:dyDescent="0.25">
      <c r="A8" s="11" t="s">
        <v>12</v>
      </c>
      <c r="B8" s="11"/>
      <c r="C8" s="11"/>
      <c r="K8" s="17" t="s">
        <v>4</v>
      </c>
    </row>
    <row r="9" spans="1:11" x14ac:dyDescent="0.25">
      <c r="A9" s="10" t="s">
        <v>13</v>
      </c>
      <c r="B9" s="10"/>
      <c r="C9" s="10"/>
      <c r="K9" s="12">
        <v>7.7899999999999997E-2</v>
      </c>
    </row>
    <row r="11" spans="1:11" x14ac:dyDescent="0.25">
      <c r="A11" s="4" t="s">
        <v>17</v>
      </c>
    </row>
    <row r="12" spans="1:11" x14ac:dyDescent="0.25">
      <c r="A12" t="s">
        <v>18</v>
      </c>
      <c r="B12" s="1">
        <v>0.5</v>
      </c>
    </row>
    <row r="13" spans="1:11" x14ac:dyDescent="0.25">
      <c r="A13" t="s">
        <v>19</v>
      </c>
      <c r="B13" s="1">
        <v>1</v>
      </c>
    </row>
    <row r="15" spans="1:11" x14ac:dyDescent="0.25">
      <c r="A15" s="3" t="s">
        <v>20</v>
      </c>
    </row>
    <row r="16" spans="1:11" x14ac:dyDescent="0.25">
      <c r="A16" s="27">
        <f>0.1174 + (0.7024*(C4^2)-0.0162)^(1/2)</f>
        <v>0.51664929555354266</v>
      </c>
      <c r="B16" s="20" t="s">
        <v>21</v>
      </c>
      <c r="C16" s="20"/>
      <c r="D16" s="20"/>
      <c r="E16" s="20"/>
      <c r="F16" s="20"/>
      <c r="G16" s="20"/>
      <c r="H16" s="20"/>
    </row>
    <row r="17" spans="1:9" x14ac:dyDescent="0.25">
      <c r="B17" s="20"/>
      <c r="C17" s="20"/>
      <c r="D17" s="20"/>
      <c r="E17" s="20"/>
      <c r="F17" s="20"/>
      <c r="G17" s="20"/>
      <c r="H17" s="20"/>
    </row>
    <row r="19" spans="1:9" x14ac:dyDescent="0.25">
      <c r="A19" s="3" t="s">
        <v>22</v>
      </c>
    </row>
    <row r="20" spans="1:9" x14ac:dyDescent="0.25">
      <c r="A20" t="s">
        <v>23</v>
      </c>
      <c r="B20" s="25">
        <f>B6+((I3-B6)/I5)*B12</f>
        <v>0.52439851943244908</v>
      </c>
      <c r="C20" s="21" t="s">
        <v>24</v>
      </c>
      <c r="D20" s="21"/>
      <c r="E20" s="21"/>
      <c r="F20" s="21"/>
      <c r="G20" s="21"/>
      <c r="H20" s="21"/>
    </row>
    <row r="22" spans="1:9" x14ac:dyDescent="0.25">
      <c r="A22" s="3" t="s">
        <v>25</v>
      </c>
    </row>
    <row r="23" spans="1:9" x14ac:dyDescent="0.25">
      <c r="A23" s="8" t="s">
        <v>27</v>
      </c>
      <c r="B23" s="8"/>
    </row>
    <row r="24" spans="1:9" x14ac:dyDescent="0.25">
      <c r="A24" s="8" t="s">
        <v>26</v>
      </c>
      <c r="B24" s="8"/>
    </row>
    <row r="26" spans="1:9" x14ac:dyDescent="0.25">
      <c r="A26" s="21" t="s">
        <v>28</v>
      </c>
      <c r="C26" s="24" t="s">
        <v>29</v>
      </c>
      <c r="D26" s="24"/>
      <c r="F26" s="20" t="s">
        <v>30</v>
      </c>
      <c r="G26" s="20"/>
      <c r="H26" s="20"/>
      <c r="I26" s="20"/>
    </row>
    <row r="27" spans="1:9" x14ac:dyDescent="0.25">
      <c r="A27" s="26">
        <v>1.5422629999999999</v>
      </c>
      <c r="C27" s="25">
        <f>1-A27</f>
        <v>-0.54226299999999994</v>
      </c>
      <c r="D27" s="21"/>
      <c r="F27" s="20"/>
      <c r="G27" s="20"/>
      <c r="H27" s="20"/>
      <c r="I27" s="20"/>
    </row>
  </sheetData>
  <mergeCells count="5">
    <mergeCell ref="A9:C9"/>
    <mergeCell ref="A8:C8"/>
    <mergeCell ref="B16:H17"/>
    <mergeCell ref="C26:D26"/>
    <mergeCell ref="F26:I2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021-827F-49E5-8A9C-EF3DA3E13D8E}">
  <dimension ref="A1:H37"/>
  <sheetViews>
    <sheetView tabSelected="1" topLeftCell="A17" workbookViewId="0">
      <selection activeCell="D37" sqref="D37:E37"/>
    </sheetView>
  </sheetViews>
  <sheetFormatPr baseColWidth="10" defaultRowHeight="15" x14ac:dyDescent="0.25"/>
  <cols>
    <col min="1" max="1" width="20.5703125" customWidth="1"/>
    <col min="2" max="2" width="15.5703125" bestFit="1" customWidth="1"/>
    <col min="3" max="3" width="21.7109375" bestFit="1" customWidth="1"/>
    <col min="4" max="4" width="21" customWidth="1"/>
    <col min="5" max="5" width="13.7109375" bestFit="1" customWidth="1"/>
    <col min="6" max="6" width="13.7109375" style="36" customWidth="1"/>
    <col min="7" max="7" width="19.85546875" customWidth="1"/>
  </cols>
  <sheetData>
    <row r="1" spans="1:6" x14ac:dyDescent="0.25">
      <c r="B1" s="18" t="s">
        <v>6</v>
      </c>
      <c r="C1" s="18" t="s">
        <v>15</v>
      </c>
      <c r="D1" s="18" t="s">
        <v>33</v>
      </c>
      <c r="E1" s="18" t="s">
        <v>34</v>
      </c>
      <c r="F1" s="28"/>
    </row>
    <row r="2" spans="1:6" x14ac:dyDescent="0.25">
      <c r="A2" s="18" t="s">
        <v>31</v>
      </c>
      <c r="B2" s="1">
        <v>0.3</v>
      </c>
      <c r="C2" s="1">
        <v>0.2</v>
      </c>
      <c r="D2">
        <v>1</v>
      </c>
      <c r="E2">
        <v>0.5</v>
      </c>
    </row>
    <row r="3" spans="1:6" x14ac:dyDescent="0.25">
      <c r="A3" s="18" t="s">
        <v>32</v>
      </c>
      <c r="B3" s="12">
        <v>0.375</v>
      </c>
      <c r="C3" s="1">
        <v>0.25</v>
      </c>
      <c r="D3">
        <v>0.5</v>
      </c>
      <c r="E3">
        <v>1</v>
      </c>
    </row>
    <row r="4" spans="1:6" x14ac:dyDescent="0.25">
      <c r="A4" s="18" t="s">
        <v>5</v>
      </c>
      <c r="B4" s="12">
        <v>7.4999999999999997E-2</v>
      </c>
    </row>
    <row r="6" spans="1:6" x14ac:dyDescent="0.25">
      <c r="A6" s="8" t="s">
        <v>35</v>
      </c>
      <c r="B6" s="9"/>
    </row>
    <row r="7" spans="1:6" x14ac:dyDescent="0.25">
      <c r="A7" s="29" t="s">
        <v>38</v>
      </c>
    </row>
    <row r="8" spans="1:6" x14ac:dyDescent="0.25">
      <c r="A8" s="29" t="s">
        <v>39</v>
      </c>
      <c r="B8" s="7"/>
      <c r="C8" s="7"/>
      <c r="D8" t="s">
        <v>43</v>
      </c>
    </row>
    <row r="10" spans="1:6" x14ac:dyDescent="0.25">
      <c r="A10" s="3" t="s">
        <v>36</v>
      </c>
    </row>
    <row r="12" spans="1:6" x14ac:dyDescent="0.25">
      <c r="A12" s="31" t="s">
        <v>37</v>
      </c>
    </row>
    <row r="13" spans="1:6" x14ac:dyDescent="0.25">
      <c r="A13" s="30">
        <f>0.321429 + 0.714286*((-0.0075+0.21*(C3^2))^(1/2))</f>
        <v>0.37500045000000004</v>
      </c>
      <c r="B13" t="s">
        <v>41</v>
      </c>
    </row>
    <row r="15" spans="1:6" x14ac:dyDescent="0.25">
      <c r="A15" s="31" t="s">
        <v>40</v>
      </c>
    </row>
    <row r="16" spans="1:6" x14ac:dyDescent="0.25">
      <c r="A16" s="30">
        <f>0.321429 + 0.714286*((-0.0075+0.21*(C2^2))^(1/2))</f>
        <v>0.34285758000000005</v>
      </c>
      <c r="B16" t="s">
        <v>42</v>
      </c>
    </row>
    <row r="18" spans="1:8" x14ac:dyDescent="0.25">
      <c r="A18" s="3" t="s">
        <v>44</v>
      </c>
      <c r="B18" s="3"/>
    </row>
    <row r="19" spans="1:8" x14ac:dyDescent="0.25">
      <c r="A19" t="s">
        <v>45</v>
      </c>
    </row>
    <row r="20" spans="1:8" x14ac:dyDescent="0.25">
      <c r="A20" t="s">
        <v>48</v>
      </c>
    </row>
    <row r="22" spans="1:8" x14ac:dyDescent="0.25">
      <c r="A22" s="31" t="s">
        <v>46</v>
      </c>
      <c r="C22" s="31" t="s">
        <v>47</v>
      </c>
    </row>
    <row r="23" spans="1:8" x14ac:dyDescent="0.25">
      <c r="A23" s="32">
        <v>0.42899999999999999</v>
      </c>
      <c r="C23" s="33">
        <v>0.56999999999999995</v>
      </c>
    </row>
    <row r="25" spans="1:8" x14ac:dyDescent="0.25">
      <c r="A25" s="3"/>
    </row>
    <row r="26" spans="1:8" x14ac:dyDescent="0.25">
      <c r="A26" s="3" t="s">
        <v>49</v>
      </c>
    </row>
    <row r="27" spans="1:8" x14ac:dyDescent="0.25">
      <c r="A27" s="21" t="s">
        <v>7</v>
      </c>
      <c r="D27" s="9" t="s">
        <v>51</v>
      </c>
      <c r="G27" s="9" t="s">
        <v>52</v>
      </c>
    </row>
    <row r="28" spans="1:8" x14ac:dyDescent="0.25">
      <c r="A28" s="34">
        <v>0.19484499999999999</v>
      </c>
      <c r="D28" s="35">
        <f>B4+((A31-B4)/A28)*C3</f>
        <v>0.41110947163129669</v>
      </c>
      <c r="G28" s="35">
        <f>B4+((A31-B4)/A28)*C2</f>
        <v>0.34388757730503738</v>
      </c>
    </row>
    <row r="29" spans="1:8" x14ac:dyDescent="0.25">
      <c r="D29" s="31" t="s">
        <v>53</v>
      </c>
      <c r="E29" s="21"/>
      <c r="G29" s="31" t="s">
        <v>53</v>
      </c>
      <c r="H29" s="21"/>
    </row>
    <row r="30" spans="1:8" x14ac:dyDescent="0.25">
      <c r="A30" s="24" t="s">
        <v>50</v>
      </c>
      <c r="B30" s="24"/>
      <c r="D30" s="21" t="s">
        <v>32</v>
      </c>
      <c r="E30" s="23">
        <v>1.2829999999999999</v>
      </c>
      <c r="F30" s="37"/>
      <c r="G30" s="21" t="s">
        <v>31</v>
      </c>
      <c r="H30" s="23">
        <v>1.026</v>
      </c>
    </row>
    <row r="31" spans="1:8" x14ac:dyDescent="0.25">
      <c r="A31" s="34">
        <v>0.33695700000000001</v>
      </c>
      <c r="D31" s="21" t="s">
        <v>5</v>
      </c>
      <c r="E31" s="23">
        <f>1-E30</f>
        <v>-0.28299999999999992</v>
      </c>
      <c r="F31" s="37"/>
      <c r="G31" s="21" t="s">
        <v>5</v>
      </c>
      <c r="H31" s="23">
        <f>1-H30</f>
        <v>-2.6000000000000023E-2</v>
      </c>
    </row>
    <row r="33" spans="4:5" x14ac:dyDescent="0.25">
      <c r="D33" s="3" t="s">
        <v>54</v>
      </c>
    </row>
    <row r="34" spans="4:5" x14ac:dyDescent="0.25">
      <c r="D34" s="13" t="s">
        <v>55</v>
      </c>
      <c r="E34" s="13"/>
    </row>
    <row r="36" spans="4:5" x14ac:dyDescent="0.25">
      <c r="D36" s="22" t="s">
        <v>57</v>
      </c>
      <c r="E36" s="22"/>
    </row>
    <row r="37" spans="4:5" x14ac:dyDescent="0.25">
      <c r="D37" s="13" t="s">
        <v>56</v>
      </c>
      <c r="E37" s="13"/>
    </row>
  </sheetData>
  <mergeCells count="4">
    <mergeCell ref="A30:B30"/>
    <mergeCell ref="D34:E34"/>
    <mergeCell ref="D36:E36"/>
    <mergeCell ref="D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Ex. 1</vt:lpstr>
      <vt:lpstr>Ex.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</dc:creator>
  <cp:lastModifiedBy>alber</cp:lastModifiedBy>
  <dcterms:created xsi:type="dcterms:W3CDTF">2021-03-30T16:34:59Z</dcterms:created>
  <dcterms:modified xsi:type="dcterms:W3CDTF">2021-03-30T18:25:30Z</dcterms:modified>
</cp:coreProperties>
</file>